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<sst xmlns="http://schemas.openxmlformats.org/spreadsheetml/2006/main" count="350" uniqueCount="184">
  <si>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</si>
  <si>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</si>
  <si>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</si>
  <si>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</si>
  <si>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</si>
  <si>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</si>
  <si>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</si>
  <si>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</si>
  <si>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</si>
  <si>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</si>
  <si>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</si>
  <si>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</si>
  <si>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</si>
  <si>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</si>
  <si>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</si>
  <si>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</si>
  <si>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</si>
  <si>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</si>
  <si>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</si>
  <si>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</si>
  <si>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</si>
  <si>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</si>
  <si>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</si>
  <si>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</si>
  <si>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</si>
  <si>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</si>
  <si>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</si>
  <si>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</si>
  <si>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</si>
  <si>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</si>
  <si>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</si>
  <si>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</si>
  <si>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</si>
  <si>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</si>
  <si>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</si>
  <si>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</si>
  <si>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</si>
  <si>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</si>
  <si>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</si>
  <si>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</si>
  <si>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</si>
  <si>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</si>
  <si>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</si>
  <si>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</si>
  <si>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</si>
  <si>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</si>
  <si>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</si>
  <si>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</si>
  <si>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</si>
  <si>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</si>
  <si>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</si>
  <si>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</si>
  <si>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</si>
  <si>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</si>
  <si>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</si>
  <si>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</si>
  <si>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</si>
  <si>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</si>
  <si>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</si>
  <si>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</si>
  <si>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</si>
  <si>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</si>
  <si>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</si>
  <si>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</si>
  <si>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</si>
  <si>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</si>
  <si>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</si>
  <si>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</si>
  <si>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</si>
  <si>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</si>
  <si>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</si>
  <si>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</si>
  <si>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</si>
  <si>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</si>
  <si>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</si>
  <si>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</si>
  <si>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</si>
  <si>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</si>
  <si>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</si>
  <si>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</si>
  <si>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</si>
  <si>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</si>
  <si>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</si>
  <si>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</si>
  <si>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</si>
  <si>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</si>
  <si>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</si>
  <si>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</si>
  <si>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</si>
  <si>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</si>
  <si>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</si>
  <si>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</si>
  <si>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</si>
  <si>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</si>
  <si>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</si>
  <si>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</si>
  <si>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</si>
  <si>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</si>
  <si>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</si>
  <si>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</si>
  <si>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</si>
  <si>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</si>
  <si>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</si>
  <si>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</si>
  <si>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</si>
  <si>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</si>
  <si>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</si>
  <si>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</si>
  <si>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</si>
  <si>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</si>
  <si>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</si>
  <si>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</si>
  <si>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</si>
  <si>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</si>
  <si>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</si>
  <si>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</si>
  <si>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</si>
  <si>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</si>
  <si>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</si>
  <si>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</si>
  <si>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</si>
  <si>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</si>
  <si>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</si>
  <si>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</si>
  <si>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</si>
  <si>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</si>
  <si>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</si>
  <si>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</si>
  <si>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</si>
  <si>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</si>
  <si>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</si>
  <si>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</si>
  <si>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</si>
  <si>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</si>
  <si>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</si>
  <si>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</si>
  <si>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</si>
  <si>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</si>
  <si>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</si>
  <si>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</si>
  <si>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</si>
  <si>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</si>
  <si>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</si>
  <si>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</si>
  <si>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</si>
  <si>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</si>
  <si>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</si>
  <si>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</si>
  <si>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</si>
  <si>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</si>
  <si>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</si>
  <si>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</si>
  <si>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</si>
  <si>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</si>
  <si>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</si>
  <si>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</si>
  <si>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</si>
  <si>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</si>
  <si>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</si>
  <si>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</si>
  <si>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</si>
  <si>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</si>
  <si>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</si>
  <si>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</si>
  <si>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</si>
  <si>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</si>
  <si>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</si>
  <si>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</si>
  <si>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</si>
  <si>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</si>
  <si>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</si>
  <si>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</si>
  <si>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</si>
  <si>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</si>
  <si>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</si>
  <si>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</si>
  <si>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</si>
  <si>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</si>
  <si>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</si>
  <si>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5.1.1</t>
  </si>
  <si>
    <t>Savivaldybės biudžeto lėšos</t>
  </si>
  <si>
    <t>Mokyklos, priskiriamos vidurinės mokyklos tipui</t>
  </si>
  <si>
    <t>2014 M. GRUODŽIO 31 D.</t>
  </si>
  <si>
    <t>2015 01 09   Nr. 20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</si>
</sst>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6" fillId="0" borderId="0" xfId="48" applyNumberFormat="1" applyFont="1" applyBorder="1">
      <alignment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T38" sqref="T3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281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1"/>
      <c r="H1" s="160"/>
      <c r="I1" s="159"/>
      <c r="J1" s="267" t="s">
        <v>171</v>
      </c>
      <c r="K1" s="268"/>
      <c r="L1" s="26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68"/>
      <c r="K2" s="268"/>
      <c r="L2" s="26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68"/>
      <c r="K3" s="268"/>
      <c r="L3" s="26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68"/>
      <c r="K4" s="268"/>
      <c r="L4" s="26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68"/>
      <c r="K5" s="268"/>
      <c r="L5" s="26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3" t="s">
        <v>172</v>
      </c>
      <c r="H6" s="284"/>
      <c r="I6" s="284"/>
      <c r="J6" s="284"/>
      <c r="K6" s="28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9" t="s">
        <v>168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265" t="s">
        <v>161</v>
      </c>
      <c r="H8" s="265"/>
      <c r="I8" s="265"/>
      <c r="J8" s="265"/>
      <c r="K8" s="265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182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173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6" t="s">
        <v>162</v>
      </c>
      <c r="H11" s="266"/>
      <c r="I11" s="266"/>
      <c r="J11" s="266"/>
      <c r="K11" s="26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183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174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5"/>
      <c r="H17" s="286"/>
      <c r="I17" s="286"/>
      <c r="J17" s="286"/>
      <c r="K17" s="28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6" t="s">
        <v>175</v>
      </c>
      <c r="D22" s="307"/>
      <c r="E22" s="307"/>
      <c r="F22" s="307"/>
      <c r="G22" s="307"/>
      <c r="H22" s="307"/>
      <c r="I22" s="307"/>
      <c r="J22" s="307"/>
      <c r="K22" s="170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5"/>
      <c r="I23" s="4"/>
      <c r="J23" s="171" t="s">
        <v>6</v>
      </c>
      <c r="K23" s="223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180</v>
      </c>
      <c r="H24" s="227"/>
      <c r="I24" s="229"/>
      <c r="J24" s="224"/>
      <c r="K24" s="15"/>
      <c r="L24" s="237" t="s">
        <v>179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2" t="s">
        <v>7</v>
      </c>
      <c r="H25" s="282"/>
      <c r="I25" s="226">
        <v>9</v>
      </c>
      <c r="J25" s="228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38" t="s">
        <v>181</v>
      </c>
      <c r="H26" s="3"/>
      <c r="I26" s="20"/>
      <c r="J26" s="20"/>
      <c r="K26" s="21"/>
      <c r="L26" s="174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300" t="s">
        <v>144</v>
      </c>
      <c r="L27" s="298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75" t="s">
        <v>142</v>
      </c>
      <c r="J28" s="176" t="s">
        <v>141</v>
      </c>
      <c r="K28" s="301"/>
      <c r="L28" s="29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1" t="s">
        <v>139</v>
      </c>
      <c r="B29" s="292"/>
      <c r="C29" s="292"/>
      <c r="D29" s="292"/>
      <c r="E29" s="292"/>
      <c r="F29" s="293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1">
        <f>SUM(I31+I41+I64+I85+I93+I109+I132+I148+I157)</f>
        <v>597400</v>
      </c>
      <c r="J30" s="241">
        <f>SUM(J31+J41+J64+J85+J93+J109+J132+J148+J157)</f>
        <v>597400</v>
      </c>
      <c r="K30" s="242">
        <f>SUM(K31+K41+K64+K85+K93+K109+K132+K148+K157)</f>
        <v>565866.6000000001</v>
      </c>
      <c r="L30" s="241">
        <f>SUM(L31+L41+L64+L85+L93+L109+L132+L148+L157)</f>
        <v>565866.6000000001</v>
      </c>
      <c r="M30" s="96"/>
      <c r="N30" s="96"/>
      <c r="O30" s="96"/>
      <c r="P30" s="96"/>
      <c r="Q30" s="96"/>
      <c r="R30" s="254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241">
        <f>SUM(I32+I37)</f>
        <v>410000</v>
      </c>
      <c r="J31" s="241">
        <f>SUM(J32+J37)</f>
        <v>410000</v>
      </c>
      <c r="K31" s="243">
        <f>SUM(K32+K37)</f>
        <v>406809.18000000005</v>
      </c>
      <c r="L31" s="244">
        <f>SUM(L32+L37)</f>
        <v>406809.18000000005</v>
      </c>
      <c r="M31" s="3"/>
      <c r="N31" s="3"/>
      <c r="O31" s="3"/>
      <c r="P31" s="3"/>
      <c r="Q31" s="3"/>
      <c r="R31" s="254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245">
        <f>SUM(I33)</f>
        <v>310000</v>
      </c>
      <c r="J32" s="245">
        <f aca="true" t="shared" si="0" ref="J32:L33">SUM(J33)</f>
        <v>310000</v>
      </c>
      <c r="K32" s="246">
        <f t="shared" si="0"/>
        <v>306806.77</v>
      </c>
      <c r="L32" s="245">
        <f t="shared" si="0"/>
        <v>306806.77</v>
      </c>
      <c r="M32" s="3"/>
      <c r="N32" s="3"/>
      <c r="O32" s="3"/>
      <c r="P32" s="3"/>
      <c r="Q32" s="3"/>
      <c r="R32" s="254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245">
        <f>SUM(I34)</f>
        <v>310000</v>
      </c>
      <c r="J33" s="245">
        <f t="shared" si="0"/>
        <v>310000</v>
      </c>
      <c r="K33" s="246">
        <f t="shared" si="0"/>
        <v>306806.77</v>
      </c>
      <c r="L33" s="245">
        <f t="shared" si="0"/>
        <v>306806.77</v>
      </c>
      <c r="M33" s="3"/>
      <c r="N33" s="3"/>
      <c r="O33" s="3"/>
      <c r="P33" s="3"/>
      <c r="Q33" s="3"/>
      <c r="R33" s="254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246">
        <f>SUM(I35:I36)</f>
        <v>310000</v>
      </c>
      <c r="J34" s="245">
        <f>SUM(J35:J36)</f>
        <v>310000</v>
      </c>
      <c r="K34" s="246">
        <f>SUM(K35:K36)</f>
        <v>306806.77</v>
      </c>
      <c r="L34" s="245">
        <f>SUM(L35:L36)</f>
        <v>306806.77</v>
      </c>
      <c r="M34" s="3"/>
      <c r="N34" s="3"/>
      <c r="O34" s="3"/>
      <c r="P34" s="3"/>
      <c r="Q34" s="3"/>
      <c r="R34" s="254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247">
        <v>310000</v>
      </c>
      <c r="J35" s="240">
        <v>310000</v>
      </c>
      <c r="K35" s="240">
        <v>306806.77</v>
      </c>
      <c r="L35" s="240">
        <v>306806.77</v>
      </c>
      <c r="M35" s="3"/>
      <c r="N35" s="3"/>
      <c r="O35" s="3"/>
      <c r="P35" s="3"/>
      <c r="Q35" s="3"/>
      <c r="R35" s="254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240"/>
      <c r="J36" s="240"/>
      <c r="K36" s="240"/>
      <c r="L36" s="240"/>
      <c r="M36" s="3"/>
      <c r="N36" s="3"/>
      <c r="O36" s="3"/>
      <c r="P36" s="3"/>
      <c r="Q36" s="3"/>
      <c r="R36" s="254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246">
        <f>I38</f>
        <v>100000</v>
      </c>
      <c r="J37" s="245">
        <f aca="true" t="shared" si="1" ref="J37:L38">J38</f>
        <v>100000</v>
      </c>
      <c r="K37" s="246">
        <f t="shared" si="1"/>
        <v>100002.41</v>
      </c>
      <c r="L37" s="245">
        <f t="shared" si="1"/>
        <v>100002.41</v>
      </c>
      <c r="M37" s="3"/>
      <c r="N37" s="3"/>
      <c r="O37" s="3"/>
      <c r="P37" s="3"/>
      <c r="Q37" s="3"/>
      <c r="R37" s="254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246">
        <f>I39</f>
        <v>100000</v>
      </c>
      <c r="J38" s="245">
        <f t="shared" si="1"/>
        <v>100000</v>
      </c>
      <c r="K38" s="245">
        <f t="shared" si="1"/>
        <v>100002.41</v>
      </c>
      <c r="L38" s="245">
        <f t="shared" si="1"/>
        <v>100002.41</v>
      </c>
      <c r="M38" s="3"/>
      <c r="N38" s="3"/>
      <c r="O38" s="3"/>
      <c r="P38" s="3"/>
      <c r="Q38" s="3"/>
      <c r="R38" s="254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245">
        <f>I40</f>
        <v>100000</v>
      </c>
      <c r="J39" s="245">
        <f>J40</f>
        <v>100000</v>
      </c>
      <c r="K39" s="245">
        <f>K40</f>
        <v>100002.41</v>
      </c>
      <c r="L39" s="245">
        <f>L40</f>
        <v>100002.41</v>
      </c>
      <c r="M39" s="3"/>
      <c r="N39" s="3"/>
      <c r="O39" s="3"/>
      <c r="P39" s="3"/>
      <c r="Q39" s="3"/>
      <c r="R39" s="254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239">
        <f>96000+4000</f>
        <v>100000</v>
      </c>
      <c r="J40" s="240">
        <v>100000</v>
      </c>
      <c r="K40" s="240">
        <v>100002.41</v>
      </c>
      <c r="L40" s="240">
        <v>100002.41</v>
      </c>
      <c r="M40" s="3"/>
      <c r="N40" s="3"/>
      <c r="O40" s="3"/>
      <c r="P40" s="3"/>
      <c r="Q40" s="3"/>
      <c r="R40" s="254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48">
        <f aca="true" t="shared" si="2" ref="I41:L43">I42</f>
        <v>185900</v>
      </c>
      <c r="J41" s="249">
        <f t="shared" si="2"/>
        <v>185900</v>
      </c>
      <c r="K41" s="248">
        <f t="shared" si="2"/>
        <v>157557.42</v>
      </c>
      <c r="L41" s="248">
        <f t="shared" si="2"/>
        <v>157557.42</v>
      </c>
      <c r="M41" s="3"/>
      <c r="N41" s="3"/>
      <c r="O41" s="3"/>
      <c r="P41" s="3"/>
      <c r="Q41" s="3"/>
      <c r="R41" s="254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5">
        <f t="shared" si="2"/>
        <v>185900</v>
      </c>
      <c r="J42" s="246">
        <f t="shared" si="2"/>
        <v>185900</v>
      </c>
      <c r="K42" s="245">
        <f t="shared" si="2"/>
        <v>157557.42</v>
      </c>
      <c r="L42" s="246">
        <f t="shared" si="2"/>
        <v>157557.42</v>
      </c>
      <c r="M42" s="3"/>
      <c r="N42" s="3"/>
      <c r="O42" s="3"/>
      <c r="P42" s="3"/>
      <c r="Q42" s="3"/>
      <c r="R42" s="254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5">
        <f t="shared" si="2"/>
        <v>185900</v>
      </c>
      <c r="J43" s="246">
        <f t="shared" si="2"/>
        <v>185900</v>
      </c>
      <c r="K43" s="250">
        <f t="shared" si="2"/>
        <v>157557.42</v>
      </c>
      <c r="L43" s="250">
        <f t="shared" si="2"/>
        <v>157557.42</v>
      </c>
      <c r="M43" s="3"/>
      <c r="N43" s="3"/>
      <c r="O43" s="3"/>
      <c r="P43" s="3"/>
      <c r="Q43" s="3"/>
      <c r="R43" s="254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1">
        <f>SUM(I45:I63)-I54</f>
        <v>185900</v>
      </c>
      <c r="J44" s="252">
        <f>SUM(J45:J63)-J54</f>
        <v>185900</v>
      </c>
      <c r="K44" s="252">
        <f>SUM(K45:K63)-K54</f>
        <v>157557.42</v>
      </c>
      <c r="L44" s="253">
        <f>SUM(L45:L63)-L54</f>
        <v>157557.42</v>
      </c>
      <c r="M44" s="3"/>
      <c r="N44" s="3"/>
      <c r="O44" s="3"/>
      <c r="P44" s="3"/>
      <c r="Q44" s="3"/>
      <c r="R44" s="254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240"/>
      <c r="J45" s="240"/>
      <c r="K45" s="240"/>
      <c r="L45" s="240"/>
      <c r="M45" s="3"/>
      <c r="N45" s="3"/>
      <c r="O45" s="3"/>
      <c r="P45" s="3"/>
      <c r="Q45" s="3"/>
      <c r="R45" s="254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240">
        <v>200</v>
      </c>
      <c r="J46" s="240">
        <v>200</v>
      </c>
      <c r="K46" s="240">
        <v>200</v>
      </c>
      <c r="L46" s="240">
        <v>200</v>
      </c>
      <c r="M46" s="3"/>
      <c r="N46" s="3"/>
      <c r="O46" s="3"/>
      <c r="P46" s="3"/>
      <c r="Q46" s="3"/>
      <c r="R46" s="254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240">
        <v>6000</v>
      </c>
      <c r="J47" s="240">
        <v>6000</v>
      </c>
      <c r="K47" s="240">
        <v>4740.12</v>
      </c>
      <c r="L47" s="240">
        <v>4740.12</v>
      </c>
      <c r="M47" s="3"/>
      <c r="N47" s="3"/>
      <c r="O47" s="3"/>
      <c r="P47" s="3"/>
      <c r="Q47" s="3"/>
      <c r="R47" s="254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240">
        <v>13900</v>
      </c>
      <c r="J48" s="240">
        <v>13900</v>
      </c>
      <c r="K48" s="240">
        <v>9406.8</v>
      </c>
      <c r="L48" s="240">
        <v>9406.8</v>
      </c>
      <c r="M48" s="3"/>
      <c r="N48" s="3"/>
      <c r="O48" s="3"/>
      <c r="P48" s="3"/>
      <c r="Q48" s="3"/>
      <c r="R48" s="254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240"/>
      <c r="J49" s="240"/>
      <c r="K49" s="240"/>
      <c r="L49" s="240"/>
      <c r="M49" s="3"/>
      <c r="N49" s="3"/>
      <c r="O49" s="3"/>
      <c r="P49" s="3"/>
      <c r="Q49" s="3"/>
      <c r="R49" s="254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240">
        <v>300</v>
      </c>
      <c r="J50" s="240">
        <v>300</v>
      </c>
      <c r="K50" s="240"/>
      <c r="L50" s="240"/>
      <c r="M50" s="3"/>
      <c r="N50" s="3"/>
      <c r="O50" s="3"/>
      <c r="P50" s="3"/>
      <c r="Q50" s="3"/>
      <c r="R50" s="254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240"/>
      <c r="J51" s="240"/>
      <c r="K51" s="240"/>
      <c r="L51" s="240"/>
      <c r="M51" s="3"/>
      <c r="N51" s="3"/>
      <c r="O51" s="3"/>
      <c r="P51" s="3"/>
      <c r="Q51" s="3"/>
      <c r="R51" s="254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40">
        <v>7000</v>
      </c>
      <c r="J52" s="240">
        <f>11000-4000</f>
        <v>7000</v>
      </c>
      <c r="K52" s="240">
        <v>5545.45</v>
      </c>
      <c r="L52" s="240">
        <v>5545.45</v>
      </c>
      <c r="M52" s="3"/>
      <c r="N52" s="3"/>
      <c r="O52" s="3"/>
      <c r="P52" s="3"/>
      <c r="Q52" s="3"/>
      <c r="R52" s="254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54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7">
        <v>1</v>
      </c>
      <c r="B54" s="288"/>
      <c r="C54" s="288"/>
      <c r="D54" s="288"/>
      <c r="E54" s="288"/>
      <c r="F54" s="289"/>
      <c r="G54" s="201">
        <v>2</v>
      </c>
      <c r="H54" s="202">
        <v>3</v>
      </c>
      <c r="I54" s="203">
        <v>4</v>
      </c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254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54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54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239"/>
      <c r="J57" s="240"/>
      <c r="K57" s="240"/>
      <c r="L57" s="240"/>
      <c r="M57" s="3"/>
      <c r="N57" s="3"/>
      <c r="O57" s="3"/>
      <c r="P57" s="3"/>
      <c r="Q57" s="3"/>
      <c r="R57" s="254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239">
        <v>300</v>
      </c>
      <c r="J58" s="240">
        <v>300</v>
      </c>
      <c r="K58" s="240">
        <v>300</v>
      </c>
      <c r="L58" s="240">
        <v>300</v>
      </c>
      <c r="M58" s="3"/>
      <c r="N58" s="3"/>
      <c r="O58" s="3"/>
      <c r="P58" s="3"/>
      <c r="Q58" s="3"/>
      <c r="R58" s="254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239"/>
      <c r="J59" s="240"/>
      <c r="K59" s="240"/>
      <c r="L59" s="240"/>
      <c r="M59" s="3"/>
      <c r="N59" s="3"/>
      <c r="O59" s="3"/>
      <c r="P59" s="3"/>
      <c r="Q59" s="3"/>
      <c r="R59" s="254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2">
        <v>30</v>
      </c>
      <c r="I60" s="239"/>
      <c r="J60" s="240"/>
      <c r="K60" s="240"/>
      <c r="L60" s="240"/>
      <c r="M60" s="3"/>
      <c r="N60" s="3"/>
      <c r="O60" s="3"/>
      <c r="P60" s="3"/>
      <c r="Q60" s="3"/>
      <c r="R60" s="254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239"/>
      <c r="J61" s="240"/>
      <c r="K61" s="240"/>
      <c r="L61" s="240"/>
      <c r="M61" s="3"/>
      <c r="N61" s="3"/>
      <c r="O61" s="3"/>
      <c r="P61" s="3"/>
      <c r="Q61" s="3"/>
      <c r="R61" s="254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239">
        <f>114200+11800+13300+7500</f>
        <v>146800</v>
      </c>
      <c r="J62" s="240">
        <v>146800</v>
      </c>
      <c r="K62" s="240">
        <v>127804.29</v>
      </c>
      <c r="L62" s="240">
        <v>127804.29</v>
      </c>
      <c r="M62" s="3"/>
      <c r="N62" s="3"/>
      <c r="O62" s="3"/>
      <c r="P62" s="3"/>
      <c r="Q62" s="3"/>
      <c r="R62" s="254"/>
      <c r="S62" s="3"/>
      <c r="T62" s="254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239">
        <v>11400</v>
      </c>
      <c r="J63" s="240">
        <v>11400</v>
      </c>
      <c r="K63" s="240">
        <v>9560.76</v>
      </c>
      <c r="L63" s="240">
        <v>9560.76</v>
      </c>
      <c r="M63" s="3"/>
      <c r="N63" s="3"/>
      <c r="O63" s="3"/>
      <c r="P63" s="3"/>
      <c r="Q63" s="3"/>
      <c r="R63" s="254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4">
        <v>1</v>
      </c>
      <c r="B90" s="295"/>
      <c r="C90" s="295"/>
      <c r="D90" s="295"/>
      <c r="E90" s="295"/>
      <c r="F90" s="296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7">
        <v>1</v>
      </c>
      <c r="B131" s="288"/>
      <c r="C131" s="288"/>
      <c r="D131" s="288"/>
      <c r="E131" s="288"/>
      <c r="F131" s="289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246">
        <f>SUM(I133+I138+I143)</f>
        <v>1500</v>
      </c>
      <c r="J132" s="258">
        <f>SUM(J133+J138+J143)</f>
        <v>1500</v>
      </c>
      <c r="K132" s="246">
        <f>SUM(K133+K138+K143)</f>
        <v>1500</v>
      </c>
      <c r="L132" s="245">
        <f>SUM(L133+L138+L143)</f>
        <v>1500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246">
        <f aca="true" t="shared" si="13" ref="I133:L134">I134</f>
        <v>0</v>
      </c>
      <c r="J133" s="258">
        <f t="shared" si="13"/>
        <v>0</v>
      </c>
      <c r="K133" s="246">
        <f t="shared" si="13"/>
        <v>0</v>
      </c>
      <c r="L133" s="24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246">
        <f t="shared" si="13"/>
        <v>0</v>
      </c>
      <c r="J134" s="258">
        <f t="shared" si="13"/>
        <v>0</v>
      </c>
      <c r="K134" s="246">
        <f t="shared" si="13"/>
        <v>0</v>
      </c>
      <c r="L134" s="24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246">
        <f>SUM(I136:I137)</f>
        <v>0</v>
      </c>
      <c r="J135" s="258">
        <f>SUM(J136:J137)</f>
        <v>0</v>
      </c>
      <c r="K135" s="246">
        <f>SUM(K136:K137)</f>
        <v>0</v>
      </c>
      <c r="L135" s="24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259"/>
      <c r="J136" s="259"/>
      <c r="K136" s="259"/>
      <c r="L136" s="25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260"/>
      <c r="J137" s="240"/>
      <c r="K137" s="240"/>
      <c r="L137" s="240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261">
        <f aca="true" t="shared" si="14" ref="I138:L139">I139</f>
        <v>1500</v>
      </c>
      <c r="J138" s="262">
        <f t="shared" si="14"/>
        <v>1500</v>
      </c>
      <c r="K138" s="261">
        <f t="shared" si="14"/>
        <v>1500</v>
      </c>
      <c r="L138" s="250">
        <f t="shared" si="14"/>
        <v>1500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246">
        <f>I140</f>
        <v>1500</v>
      </c>
      <c r="J139" s="258">
        <f t="shared" si="14"/>
        <v>1500</v>
      </c>
      <c r="K139" s="246">
        <f t="shared" si="14"/>
        <v>1500</v>
      </c>
      <c r="L139" s="245">
        <f t="shared" si="14"/>
        <v>1500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246">
        <f>SUM(I141:I142)</f>
        <v>1500</v>
      </c>
      <c r="J140" s="258">
        <f>SUM(J141:J142)</f>
        <v>1500</v>
      </c>
      <c r="K140" s="246">
        <f>SUM(K141:K142)</f>
        <v>1500</v>
      </c>
      <c r="L140" s="245">
        <f>SUM(L141:L142)</f>
        <v>1500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260">
        <v>1500</v>
      </c>
      <c r="J141" s="240">
        <v>1500</v>
      </c>
      <c r="K141" s="240">
        <v>1500</v>
      </c>
      <c r="L141" s="240">
        <v>1500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5"/>
        <v>0</v>
      </c>
      <c r="K144" s="144">
        <f t="shared" si="15"/>
        <v>0</v>
      </c>
      <c r="L144" s="14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7">
        <v>1</v>
      </c>
      <c r="B171" s="288"/>
      <c r="C171" s="288"/>
      <c r="D171" s="288"/>
      <c r="E171" s="288"/>
      <c r="F171" s="289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110">
        <f>SUM(I175+I226+I286)</f>
        <v>0</v>
      </c>
      <c r="J174" s="134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123">
        <f>SUM(I176+I197+I205+I216+I220)</f>
        <v>0</v>
      </c>
      <c r="J175" s="119">
        <f>SUM(J176+J197+J205+J216+J220)</f>
        <v>0</v>
      </c>
      <c r="K175" s="119">
        <f>SUM(K176+K197+K205+K216+K220)</f>
        <v>0</v>
      </c>
      <c r="L175" s="11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119">
        <f>SUM(I177+I180+I185+I189+I194)</f>
        <v>0</v>
      </c>
      <c r="J176" s="124">
        <f>SUM(J177+J180+J185+J189+J194)</f>
        <v>0</v>
      </c>
      <c r="K176" s="125">
        <f>SUM(K177+K180+K185+K189+K194)</f>
        <v>0</v>
      </c>
      <c r="L176" s="12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123">
        <f aca="true" t="shared" si="18" ref="I177:L178">I178</f>
        <v>0</v>
      </c>
      <c r="J177" s="120">
        <f t="shared" si="18"/>
        <v>0</v>
      </c>
      <c r="K177" s="121">
        <f t="shared" si="18"/>
        <v>0</v>
      </c>
      <c r="L177" s="11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119">
        <f t="shared" si="18"/>
        <v>0</v>
      </c>
      <c r="J178" s="123">
        <f t="shared" si="18"/>
        <v>0</v>
      </c>
      <c r="K178" s="123">
        <f t="shared" si="18"/>
        <v>0</v>
      </c>
      <c r="L178" s="12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116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122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116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122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123">
        <f>I186</f>
        <v>0</v>
      </c>
      <c r="J185" s="124">
        <f>J186</f>
        <v>0</v>
      </c>
      <c r="K185" s="125">
        <f>K186</f>
        <v>0</v>
      </c>
      <c r="L185" s="12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123">
        <f>SUM(I187:I188)</f>
        <v>0</v>
      </c>
      <c r="J186" s="124">
        <f>SUM(J187:J188)</f>
        <v>0</v>
      </c>
      <c r="K186" s="125">
        <f>SUM(K187:K188)</f>
        <v>0</v>
      </c>
      <c r="L186" s="12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116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122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7">
        <v>1</v>
      </c>
      <c r="B208" s="288"/>
      <c r="C208" s="288"/>
      <c r="D208" s="288"/>
      <c r="E208" s="288"/>
      <c r="F208" s="289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7">
        <v>1</v>
      </c>
      <c r="B247" s="288"/>
      <c r="C247" s="288"/>
      <c r="D247" s="288"/>
      <c r="E247" s="288"/>
      <c r="F247" s="289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7">
        <v>1</v>
      </c>
      <c r="B288" s="288"/>
      <c r="C288" s="288"/>
      <c r="D288" s="288"/>
      <c r="E288" s="288"/>
      <c r="F288" s="289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6" ref="I306:L307">I307</f>
        <v>0</v>
      </c>
      <c r="J306" s="150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6"/>
        <v>0</v>
      </c>
      <c r="J307" s="151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7" ref="I309:L310">I310</f>
        <v>0</v>
      </c>
      <c r="J309" s="150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7"/>
        <v>0</v>
      </c>
      <c r="J310" s="150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7">
        <v>1</v>
      </c>
      <c r="B330" s="288"/>
      <c r="C330" s="288"/>
      <c r="D330" s="288"/>
      <c r="E330" s="288"/>
      <c r="F330" s="289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0" t="s">
        <v>138</v>
      </c>
      <c r="H344" s="183">
        <v>307</v>
      </c>
      <c r="I344" s="255">
        <f>SUM(I30+I174)</f>
        <v>597400</v>
      </c>
      <c r="J344" s="256">
        <f>SUM(J30+J174)</f>
        <v>597400</v>
      </c>
      <c r="K344" s="256">
        <f>SUM(K30+K174)</f>
        <v>565866.6000000001</v>
      </c>
      <c r="L344" s="257">
        <f>SUM(L30+L174)</f>
        <v>565866.6000000001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177</v>
      </c>
      <c r="H347" s="27"/>
      <c r="I347" s="3"/>
      <c r="J347" s="3"/>
      <c r="K347" s="302" t="s">
        <v>178</v>
      </c>
      <c r="L347" s="30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0"/>
      <c r="B348" s="181"/>
      <c r="C348" s="181"/>
      <c r="D348" s="232" t="s">
        <v>169</v>
      </c>
      <c r="E348" s="233"/>
      <c r="F348" s="233"/>
      <c r="G348" s="233"/>
      <c r="H348" s="233"/>
      <c r="I348" s="179" t="s">
        <v>132</v>
      </c>
      <c r="J348" s="3"/>
      <c r="K348" s="303" t="s">
        <v>133</v>
      </c>
      <c r="L348" s="30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5"/>
      <c r="G350" s="82"/>
      <c r="H350" s="3"/>
      <c r="I350" s="154"/>
      <c r="J350" s="3"/>
      <c r="K350" s="236"/>
      <c r="L350" s="23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3"/>
      <c r="B351" s="5"/>
      <c r="C351" s="5"/>
      <c r="D351" s="304" t="s">
        <v>170</v>
      </c>
      <c r="E351" s="305"/>
      <c r="F351" s="305"/>
      <c r="G351" s="305"/>
      <c r="H351" s="234"/>
      <c r="I351" s="179" t="s">
        <v>132</v>
      </c>
      <c r="J351" s="5"/>
      <c r="K351" s="303" t="s">
        <v>133</v>
      </c>
      <c r="L351" s="30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I45:I52 J35:L36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2013-04-09T07:25:23Z</cp:lastPrinted>
  <dcterms:created xsi:type="dcterms:W3CDTF">2004-04-07T10:43:01Z</dcterms:created>
  <dcterms:modified xsi:type="dcterms:W3CDTF">2015-01-31T18:18:47Z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